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hiva\Downloads\"/>
    </mc:Choice>
  </mc:AlternateContent>
  <xr:revisionPtr revIDLastSave="0" documentId="13_ncr:1_{BED367A4-BF5C-4704-A2AC-4AD233F07D3A}" xr6:coauthVersionLast="47" xr6:coauthVersionMax="47" xr10:uidLastSave="{00000000-0000-0000-0000-000000000000}"/>
  <bookViews>
    <workbookView xWindow="-110" yWindow="-110" windowWidth="25820" windowHeight="15500" activeTab="2" xr2:uid="{00000000-000D-0000-FFFF-FFFF00000000}"/>
  </bookViews>
  <sheets>
    <sheet name="Readme" sheetId="2" r:id="rId1"/>
    <sheet name="What is ABC Mix" sheetId="4" r:id="rId2"/>
    <sheet name="Forecast 1-page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F34" i="1"/>
  <c r="F33" i="1"/>
  <c r="F32" i="1"/>
  <c r="F10" i="1"/>
  <c r="F9" i="1"/>
  <c r="F8" i="1"/>
  <c r="F7" i="1"/>
  <c r="F6" i="1"/>
  <c r="F11" i="1" s="1"/>
  <c r="F13" i="1" l="1"/>
  <c r="C42" i="1"/>
  <c r="C38" i="1"/>
  <c r="F14" i="1"/>
  <c r="F15" i="1" s="1"/>
  <c r="C43" i="1"/>
  <c r="C39" i="1"/>
  <c r="G34" i="1"/>
  <c r="C44" i="1"/>
  <c r="C40" i="1"/>
  <c r="G33" i="1"/>
  <c r="C41" i="1"/>
  <c r="G32" i="1"/>
  <c r="G40" i="1" l="1"/>
  <c r="F40" i="1"/>
  <c r="E40" i="1"/>
  <c r="D40" i="1"/>
  <c r="G44" i="1"/>
  <c r="F44" i="1"/>
  <c r="E44" i="1"/>
  <c r="D44" i="1"/>
  <c r="E39" i="1"/>
  <c r="D39" i="1"/>
  <c r="G39" i="1"/>
  <c r="F39" i="1"/>
  <c r="E43" i="1"/>
  <c r="D43" i="1"/>
  <c r="G43" i="1"/>
  <c r="F43" i="1"/>
  <c r="G41" i="1"/>
  <c r="F41" i="1"/>
  <c r="E41" i="1"/>
  <c r="D41" i="1"/>
  <c r="G38" i="1"/>
  <c r="F38" i="1"/>
  <c r="E38" i="1"/>
  <c r="D38" i="1"/>
  <c r="G42" i="1"/>
  <c r="F42" i="1"/>
  <c r="E42" i="1"/>
  <c r="D42" i="1"/>
</calcChain>
</file>

<file path=xl/sharedStrings.xml><?xml version="1.0" encoding="utf-8"?>
<sst xmlns="http://schemas.openxmlformats.org/spreadsheetml/2006/main" count="131" uniqueCount="122">
  <si>
    <t>BFCM Forecast — 1‑Pager (Decision‑Ready)</t>
  </si>
  <si>
    <t>Fill the inputs (left). Outputs populate automatically. Keep it to one page for quick decisions.</t>
  </si>
  <si>
    <t>Inputs</t>
  </si>
  <si>
    <t>Key Outputs</t>
  </si>
  <si>
    <t>Currency</t>
  </si>
  <si>
    <t>£</t>
  </si>
  <si>
    <t>Campaign days</t>
  </si>
  <si>
    <t>Forecast start date</t>
  </si>
  <si>
    <t>2025-11-24</t>
  </si>
  <si>
    <t>Adjusted Baseline Orders/Day (all channels)</t>
  </si>
  <si>
    <t>Forecast end date</t>
  </si>
  <si>
    <t>2025-12-01</t>
  </si>
  <si>
    <t>Incremental Uplift Orders/Day (all channels)</t>
  </si>
  <si>
    <t>Avg lines per order</t>
  </si>
  <si>
    <t>Capacity Cap Orders/Day</t>
  </si>
  <si>
    <t>A/B/C mix (A%)</t>
  </si>
  <si>
    <t>Carrier Cap Orders/Day</t>
  </si>
  <si>
    <t>A/B/C mix (B%)</t>
  </si>
  <si>
    <t>Supply Cap Orders/Day</t>
  </si>
  <si>
    <t>A/B/C mix (C%)</t>
  </si>
  <si>
    <t>Avg revenue per order</t>
  </si>
  <si>
    <t>Decision-Ready Forecast Orders/Day</t>
  </si>
  <si>
    <t>Gross margin %</t>
  </si>
  <si>
    <t>Forecast Revenue/Day</t>
  </si>
  <si>
    <t>Forecast Gross Margin/Day</t>
  </si>
  <si>
    <t>Channel Settings (enter LY baseline &amp; planned uplifts)</t>
  </si>
  <si>
    <t>Channel</t>
  </si>
  <si>
    <t>LY Orders/Day</t>
  </si>
  <si>
    <t>Stockout Adj %</t>
  </si>
  <si>
    <t>Notes</t>
  </si>
  <si>
    <t>DTC</t>
  </si>
  <si>
    <t>Marketplace</t>
  </si>
  <si>
    <t>Wholesale</t>
  </si>
  <si>
    <t>Constraints (capacity, carriers, supply)</t>
  </si>
  <si>
    <t>Metric</t>
  </si>
  <si>
    <t>Value</t>
  </si>
  <si>
    <t>Pickers per shift</t>
  </si>
  <si>
    <t>Shifts per day</t>
  </si>
  <si>
    <t>Hours per shift</t>
  </si>
  <si>
    <t>Picks per hour per picker</t>
  </si>
  <si>
    <t>Carrier max parcels per day</t>
  </si>
  <si>
    <t>Sellable units on-hand (A/B/C)</t>
  </si>
  <si>
    <t>Enter below</t>
  </si>
  <si>
    <t>Channel Split (Orders/Day)</t>
  </si>
  <si>
    <t>ABC On-Hand Units</t>
  </si>
  <si>
    <t>Units</t>
  </si>
  <si>
    <t>Share %</t>
  </si>
  <si>
    <t>Orders/Day</t>
  </si>
  <si>
    <t>A Units</t>
  </si>
  <si>
    <t>B Units</t>
  </si>
  <si>
    <t>C Units</t>
  </si>
  <si>
    <t>First 7 Days — Daily Split (auto-dates from start date)</t>
  </si>
  <si>
    <t>Date</t>
  </si>
  <si>
    <t>Revenue/Day</t>
  </si>
  <si>
    <t>A Orders</t>
  </si>
  <si>
    <t>B Orders</t>
  </si>
  <si>
    <t>C Orders</t>
  </si>
  <si>
    <t>Tips:</t>
  </si>
  <si>
    <t>• Adjust LY for stockouts and promo intensity to avoid under- or over-forecasting.</t>
  </si>
  <si>
    <t>• Capacity cap reflects picks per hour; tweak lines/order and shifts to simulate scenarios.</t>
  </si>
  <si>
    <t>• Supply cap uses on-hand units; update after inbound PO receipts.</t>
  </si>
  <si>
    <t>• Split channel demand with the Share % weights; refine as marketing mix changes.</t>
  </si>
  <si>
    <t>How to use this 1‑Page BFCM Forecast template</t>
  </si>
  <si>
    <t>1) Enter Inputs</t>
  </si>
  <si>
    <t>- Set campaign dates, lines/order, A/B/C mix, revenue/order, and gross margin.</t>
  </si>
  <si>
    <t>2) Fill Channel Settings</t>
  </si>
  <si>
    <t>- Enter LY orders/day, stockout adjustment, promo multiplier, and planned uplift per channel.</t>
  </si>
  <si>
    <t>3) Check Constraints</t>
  </si>
  <si>
    <t>- Update pickers/shifts/hours/picks per hour, carrier caps, and on-hand units by ABC.</t>
  </si>
  <si>
    <t>4) Read the Outputs</t>
  </si>
  <si>
    <t>- The model applies capacity/carrier/supply caps to deliver a decision‑ready orders/day forecast.</t>
  </si>
  <si>
    <t>5) Daily Split &amp; Channel Mix</t>
  </si>
  <si>
    <t>- First 7 days are auto-populated; tweak for weekday/weekend effects. Channel split uses Share %.</t>
  </si>
  <si>
    <t>Shortcuts</t>
  </si>
  <si>
    <t>- Duplicate this file for Conservative / Likely / Stretch scenarios.</t>
  </si>
  <si>
    <t>- Add conditional formatting to flag when caps constrain the forecast.</t>
  </si>
  <si>
    <t>ABC Mix — What it is and how to use it</t>
  </si>
  <si>
    <t>Definitions (practical)</t>
  </si>
  <si>
    <t>Typical starting thresholds (adjust to your data)</t>
  </si>
  <si>
    <t>By contribution:</t>
  </si>
  <si>
    <t>By mix (for the template defaults):</t>
  </si>
  <si>
    <t>How to derive your A/B/C mix (quick method)</t>
  </si>
  <si>
    <t>3. Clean:</t>
  </si>
  <si>
    <t>How it drives decisions in this template</t>
  </si>
  <si>
    <t>Example (using the default mix)</t>
  </si>
  <si>
    <t>Common pitfalls to avoid</t>
  </si>
  <si>
    <t>Maintenance cadence (peak)</t>
  </si>
  <si>
    <t>Re-rank SKUs, re-compute contribution and A/B/C thresholds, and update A/B/C % in the 1-pager.</t>
  </si>
  <si>
    <r>
      <t>Purpose:</t>
    </r>
    <r>
      <rPr>
        <sz val="11"/>
        <color rgb="FF000000"/>
        <rFont val="Arial"/>
        <family val="2"/>
      </rPr>
      <t xml:space="preserve"> ABC classifies products by impact so you can make faster, better decisions on </t>
    </r>
    <r>
      <rPr>
        <b/>
        <sz val="11"/>
        <color rgb="FF000000"/>
        <rFont val="Arial"/>
        <family val="2"/>
      </rPr>
      <t>stock, fulfilment, and promotions</t>
    </r>
    <r>
      <rPr>
        <sz val="11"/>
        <color rgb="FF000000"/>
        <rFont val="Arial"/>
        <family val="2"/>
      </rPr>
      <t xml:space="preserve">. In the 1-pager, the </t>
    </r>
    <r>
      <rPr>
        <b/>
        <sz val="11"/>
        <color rgb="FF000000"/>
        <rFont val="Arial"/>
        <family val="2"/>
      </rPr>
      <t>A/B/C mix</t>
    </r>
    <r>
      <rPr>
        <sz val="11"/>
        <color rgb="FF000000"/>
        <rFont val="Arial"/>
        <family val="2"/>
      </rPr>
      <t xml:space="preserve"> (A%, B%, C%) turns a single orders/day forecast into a realistic split by product importance.</t>
    </r>
  </si>
  <si>
    <r>
      <t>A items:</t>
    </r>
    <r>
      <rPr>
        <sz val="11"/>
        <color rgb="FF000000"/>
        <rFont val="Arial"/>
        <family val="2"/>
      </rPr>
      <t xml:space="preserve"> Small share of SKUs, </t>
    </r>
    <r>
      <rPr>
        <b/>
        <sz val="11"/>
        <color rgb="FF000000"/>
        <rFont val="Arial"/>
        <family val="2"/>
      </rPr>
      <t>large share of contribution</t>
    </r>
    <r>
      <rPr>
        <sz val="11"/>
        <color rgb="FF000000"/>
        <rFont val="Arial"/>
        <family val="2"/>
      </rPr>
      <t xml:space="preserve"> (e.g., revenue or gross margin). These drive the peak.</t>
    </r>
  </si>
  <si>
    <r>
      <t>B items:</t>
    </r>
    <r>
      <rPr>
        <sz val="11"/>
        <color rgb="FF000000"/>
        <rFont val="Arial"/>
        <family val="2"/>
      </rPr>
      <t xml:space="preserve"> Mid-tier contributors.</t>
    </r>
  </si>
  <si>
    <r>
      <t>C items:</t>
    </r>
    <r>
      <rPr>
        <sz val="11"/>
        <color rgb="FF000000"/>
        <rFont val="Arial"/>
        <family val="2"/>
      </rPr>
      <t xml:space="preserve"> Long tail; low impact individually, useful for breadth.</t>
    </r>
  </si>
  <si>
    <r>
      <t xml:space="preserve">Tip: Use </t>
    </r>
    <r>
      <rPr>
        <b/>
        <sz val="11"/>
        <color rgb="FF000000"/>
        <rFont val="Arial"/>
        <family val="2"/>
      </rPr>
      <t>gross margin contribution</t>
    </r>
    <r>
      <rPr>
        <sz val="11"/>
        <color rgb="FF000000"/>
        <rFont val="Arial"/>
        <family val="2"/>
      </rPr>
      <t xml:space="preserve"> if you can (more truthful than revenue or units).</t>
    </r>
  </si>
  <si>
    <r>
      <t>A:</t>
    </r>
    <r>
      <rPr>
        <sz val="11"/>
        <color rgb="FF000000"/>
        <rFont val="Arial"/>
        <family val="2"/>
      </rPr>
      <t xml:space="preserve"> top ~70–80% of contribution (≈10–20% of SKUs)</t>
    </r>
  </si>
  <si>
    <r>
      <t>B:</t>
    </r>
    <r>
      <rPr>
        <sz val="11"/>
        <color rgb="FF000000"/>
        <rFont val="Arial"/>
        <family val="2"/>
      </rPr>
      <t xml:space="preserve"> next ~15–25% of contribution (≈20–30% of SKUs)</t>
    </r>
  </si>
  <si>
    <r>
      <t>C:</t>
    </r>
    <r>
      <rPr>
        <sz val="11"/>
        <color rgb="FF000000"/>
        <rFont val="Arial"/>
        <family val="2"/>
      </rPr>
      <t xml:space="preserve"> remaining ~5–10% (≈50–70% of SKUs)</t>
    </r>
  </si>
  <si>
    <r>
      <t>A = 60%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B = 25%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 = 15%</t>
    </r>
    <r>
      <rPr>
        <sz val="11"/>
        <color rgb="FF000000"/>
        <rFont val="Arial"/>
        <family val="2"/>
      </rPr>
      <t xml:space="preserve"> of </t>
    </r>
    <r>
      <rPr>
        <b/>
        <sz val="11"/>
        <color rgb="FF000000"/>
        <rFont val="Arial"/>
        <family val="2"/>
      </rPr>
      <t>orders</t>
    </r>
    <r>
      <rPr>
        <sz val="11"/>
        <color rgb="FF000000"/>
        <rFont val="Arial"/>
        <family val="2"/>
      </rPr>
      <t xml:space="preserve"> (adjust per history)</t>
    </r>
  </si>
  <si>
    <r>
      <t>1. Choose measure:</t>
    </r>
    <r>
      <rPr>
        <sz val="11"/>
        <color rgb="FF000000"/>
        <rFont val="Arial"/>
        <family val="2"/>
      </rPr>
      <t xml:space="preserve"> Prefer </t>
    </r>
    <r>
      <rPr>
        <b/>
        <sz val="11"/>
        <color rgb="FF000000"/>
        <rFont val="Arial"/>
        <family val="2"/>
      </rPr>
      <t>Gross Margin £</t>
    </r>
    <r>
      <rPr>
        <sz val="11"/>
        <color rgb="FF000000"/>
        <rFont val="Arial"/>
        <family val="2"/>
      </rPr>
      <t xml:space="preserve"> per SKU over Revenue/Units.</t>
    </r>
  </si>
  <si>
    <r>
      <t>2. Data window:</t>
    </r>
    <r>
      <rPr>
        <sz val="11"/>
        <color rgb="FF000000"/>
        <rFont val="Arial"/>
        <family val="2"/>
      </rPr>
      <t xml:space="preserve"> Last </t>
    </r>
    <r>
      <rPr>
        <b/>
        <sz val="11"/>
        <color rgb="FF000000"/>
        <rFont val="Arial"/>
        <family val="2"/>
      </rPr>
      <t>6–12 weeks</t>
    </r>
    <r>
      <rPr>
        <sz val="11"/>
        <color rgb="FF000000"/>
        <rFont val="Arial"/>
        <family val="2"/>
      </rPr>
      <t xml:space="preserve"> similar to peak (exclude anomalies).</t>
    </r>
  </si>
  <si>
    <r>
      <t xml:space="preserve">Normalise for </t>
    </r>
    <r>
      <rPr>
        <b/>
        <sz val="11"/>
        <color rgb="FF000000"/>
        <rFont val="Arial"/>
        <family val="2"/>
      </rPr>
      <t>stockouts</t>
    </r>
    <r>
      <rPr>
        <sz val="11"/>
        <color rgb="FF000000"/>
        <rFont val="Arial"/>
        <family val="2"/>
      </rPr>
      <t xml:space="preserve"> (estimate missed sales).</t>
    </r>
  </si>
  <si>
    <r>
      <t xml:space="preserve">Mark </t>
    </r>
    <r>
      <rPr>
        <b/>
        <sz val="11"/>
        <color rgb="FF000000"/>
        <rFont val="Arial"/>
        <family val="2"/>
      </rPr>
      <t>promo periods</t>
    </r>
    <r>
      <rPr>
        <sz val="11"/>
        <color rgb="FF000000"/>
        <rFont val="Arial"/>
        <family val="2"/>
      </rPr>
      <t xml:space="preserve"> to avoid overstating baseline.</t>
    </r>
  </si>
  <si>
    <r>
      <t>4. Rank SKUs</t>
    </r>
    <r>
      <rPr>
        <sz val="11"/>
        <color rgb="FF000000"/>
        <rFont val="Arial"/>
        <family val="2"/>
      </rPr>
      <t xml:space="preserve"> by chosen measure (descending).</t>
    </r>
  </si>
  <si>
    <r>
      <t>5. Cumulative contribution:</t>
    </r>
    <r>
      <rPr>
        <sz val="11"/>
        <color rgb="FF000000"/>
        <rFont val="Arial"/>
        <family val="2"/>
      </rPr>
      <t xml:space="preserve"> Assign A/B/C by thresholds above.</t>
    </r>
  </si>
  <si>
    <r>
      <t>6. Convert to mix:</t>
    </r>
    <r>
      <rPr>
        <sz val="11"/>
        <color rgb="FF000000"/>
        <rFont val="Arial"/>
        <family val="2"/>
      </rPr>
      <t xml:space="preserve"> Calculate the historical </t>
    </r>
    <r>
      <rPr>
        <b/>
        <sz val="11"/>
        <color rgb="FF000000"/>
        <rFont val="Arial"/>
        <family val="2"/>
      </rPr>
      <t>share of orders</t>
    </r>
    <r>
      <rPr>
        <sz val="11"/>
        <color rgb="FF000000"/>
        <rFont val="Arial"/>
        <family val="2"/>
      </rPr>
      <t xml:space="preserve"> by A/B/C → these are your </t>
    </r>
    <r>
      <rPr>
        <b/>
        <sz val="11"/>
        <color rgb="FF000000"/>
        <rFont val="Arial"/>
        <family val="2"/>
      </rPr>
      <t>A/B/C %</t>
    </r>
    <r>
      <rPr>
        <sz val="11"/>
        <color rgb="FF000000"/>
        <rFont val="Arial"/>
        <family val="2"/>
      </rPr>
      <t xml:space="preserve"> inputs in the 1-pager.</t>
    </r>
  </si>
  <si>
    <r>
      <t>Forecast split:</t>
    </r>
    <r>
      <rPr>
        <sz val="11"/>
        <color rgb="FF000000"/>
        <rFont val="Arial"/>
        <family val="2"/>
      </rPr>
      <t xml:space="preserve"> Orders/Day × (A%, B%, C%) → </t>
    </r>
    <r>
      <rPr>
        <b/>
        <sz val="11"/>
        <color rgb="FF000000"/>
        <rFont val="Arial"/>
        <family val="2"/>
      </rPr>
      <t>A/B/C order volumes</t>
    </r>
    <r>
      <rPr>
        <sz val="11"/>
        <color rgb="FF000000"/>
        <rFont val="Arial"/>
        <family val="2"/>
      </rPr>
      <t>.</t>
    </r>
  </si>
  <si>
    <r>
      <t>Capacity &amp; slotting:</t>
    </r>
    <r>
      <rPr>
        <sz val="11"/>
        <color rgb="FF000000"/>
        <rFont val="Arial"/>
        <family val="2"/>
      </rPr>
      <t xml:space="preserve"> Wave pick </t>
    </r>
    <r>
      <rPr>
        <b/>
        <sz val="11"/>
        <color rgb="FF000000"/>
        <rFont val="Arial"/>
        <family val="2"/>
      </rPr>
      <t>A</t>
    </r>
    <r>
      <rPr>
        <sz val="11"/>
        <color rgb="FF000000"/>
        <rFont val="Arial"/>
        <family val="2"/>
      </rPr>
      <t xml:space="preserve"> first; zone fast movers; keep </t>
    </r>
    <r>
      <rPr>
        <b/>
        <sz val="11"/>
        <color rgb="FF000000"/>
        <rFont val="Arial"/>
        <family val="2"/>
      </rPr>
      <t>C</t>
    </r>
    <r>
      <rPr>
        <sz val="11"/>
        <color rgb="FF000000"/>
        <rFont val="Arial"/>
        <family val="2"/>
      </rPr>
      <t xml:space="preserve"> out of golden locations.</t>
    </r>
  </si>
  <si>
    <r>
      <t>Safety stock:</t>
    </r>
    <r>
      <rPr>
        <sz val="11"/>
        <color rgb="FF000000"/>
        <rFont val="Arial"/>
        <family val="2"/>
      </rPr>
      <t xml:space="preserve"> Higher cover for </t>
    </r>
    <r>
      <rPr>
        <b/>
        <sz val="11"/>
        <color rgb="FF000000"/>
        <rFont val="Arial"/>
        <family val="2"/>
      </rPr>
      <t>A</t>
    </r>
    <r>
      <rPr>
        <sz val="11"/>
        <color rgb="FF000000"/>
        <rFont val="Arial"/>
        <family val="2"/>
      </rPr>
      <t xml:space="preserve">, lower for </t>
    </r>
    <r>
      <rPr>
        <b/>
        <sz val="11"/>
        <color rgb="FF000000"/>
        <rFont val="Arial"/>
        <family val="2"/>
      </rPr>
      <t>C</t>
    </r>
    <r>
      <rPr>
        <sz val="11"/>
        <color rgb="FF000000"/>
        <rFont val="Arial"/>
        <family val="2"/>
      </rPr>
      <t>.</t>
    </r>
  </si>
  <si>
    <r>
      <t>Channel ring-fence:</t>
    </r>
    <r>
      <rPr>
        <sz val="11"/>
        <color rgb="FF000000"/>
        <rFont val="Arial"/>
        <family val="2"/>
      </rPr>
      <t xml:space="preserve"> Reserve </t>
    </r>
    <r>
      <rPr>
        <b/>
        <sz val="11"/>
        <color rgb="FF000000"/>
        <rFont val="Arial"/>
        <family val="2"/>
      </rPr>
      <t>A</t>
    </r>
    <r>
      <rPr>
        <sz val="11"/>
        <color rgb="FF000000"/>
        <rFont val="Arial"/>
        <family val="2"/>
      </rPr>
      <t xml:space="preserve"> for the most profitable/strategic channels first.</t>
    </r>
  </si>
  <si>
    <r>
      <t>Promotions:</t>
    </r>
    <r>
      <rPr>
        <sz val="11"/>
        <color rgb="FF000000"/>
        <rFont val="Arial"/>
        <family val="2"/>
      </rPr>
      <t xml:space="preserve"> Focus discounts and bundles on </t>
    </r>
    <r>
      <rPr>
        <b/>
        <sz val="11"/>
        <color rgb="FF000000"/>
        <rFont val="Arial"/>
        <family val="2"/>
      </rPr>
      <t>A</t>
    </r>
    <r>
      <rPr>
        <sz val="11"/>
        <color rgb="FF000000"/>
        <rFont val="Arial"/>
        <family val="2"/>
      </rPr>
      <t xml:space="preserve"> (attach-rate) and </t>
    </r>
    <r>
      <rPr>
        <b/>
        <sz val="11"/>
        <color rgb="FF000000"/>
        <rFont val="Arial"/>
        <family val="2"/>
      </rPr>
      <t>B</t>
    </r>
    <r>
      <rPr>
        <sz val="11"/>
        <color rgb="FF000000"/>
        <rFont val="Arial"/>
        <family val="2"/>
      </rPr>
      <t xml:space="preserve">; avoid deep cuts on </t>
    </r>
    <r>
      <rPr>
        <b/>
        <sz val="11"/>
        <color rgb="FF000000"/>
        <rFont val="Arial"/>
        <family val="2"/>
      </rPr>
      <t>A</t>
    </r>
    <r>
      <rPr>
        <sz val="11"/>
        <color rgb="FF000000"/>
        <rFont val="Arial"/>
        <family val="2"/>
      </rPr>
      <t xml:space="preserve"> below the </t>
    </r>
    <r>
      <rPr>
        <b/>
        <sz val="11"/>
        <color rgb="FF000000"/>
        <rFont val="Arial"/>
        <family val="2"/>
      </rPr>
      <t>floor margin</t>
    </r>
    <r>
      <rPr>
        <sz val="11"/>
        <color rgb="FF000000"/>
        <rFont val="Arial"/>
        <family val="2"/>
      </rPr>
      <t>.</t>
    </r>
  </si>
  <si>
    <r>
      <t xml:space="preserve">If Decision-Ready Forecast = </t>
    </r>
    <r>
      <rPr>
        <b/>
        <sz val="11"/>
        <color rgb="FF000000"/>
        <rFont val="Arial"/>
        <family val="2"/>
      </rPr>
      <t>1,000 orders/day</t>
    </r>
    <r>
      <rPr>
        <sz val="11"/>
        <color rgb="FF000000"/>
        <rFont val="Arial"/>
        <family val="2"/>
      </rPr>
      <t xml:space="preserve"> and mix = </t>
    </r>
    <r>
      <rPr>
        <b/>
        <sz val="11"/>
        <color rgb="FF000000"/>
        <rFont val="Arial"/>
        <family val="2"/>
      </rPr>
      <t>A 60% / B 25% / C 15%</t>
    </r>
    <r>
      <rPr>
        <sz val="11"/>
        <color rgb="FF000000"/>
        <rFont val="Arial"/>
        <family val="2"/>
      </rPr>
      <t>:</t>
    </r>
  </si>
  <si>
    <r>
      <t>A orders:</t>
    </r>
    <r>
      <rPr>
        <sz val="11"/>
        <color rgb="FF000000"/>
        <rFont val="Arial"/>
        <family val="2"/>
      </rPr>
      <t xml:space="preserve"> 600/day</t>
    </r>
  </si>
  <si>
    <r>
      <t>B orders:</t>
    </r>
    <r>
      <rPr>
        <sz val="11"/>
        <color rgb="FF000000"/>
        <rFont val="Arial"/>
        <family val="2"/>
      </rPr>
      <t xml:space="preserve"> 250/day</t>
    </r>
  </si>
  <si>
    <r>
      <t>C orders:</t>
    </r>
    <r>
      <rPr>
        <sz val="11"/>
        <color rgb="FF000000"/>
        <rFont val="Arial"/>
        <family val="2"/>
      </rPr>
      <t xml:space="preserve"> 150/day</t>
    </r>
  </si>
  <si>
    <r>
      <t xml:space="preserve">Use this to sanity-check </t>
    </r>
    <r>
      <rPr>
        <b/>
        <sz val="11"/>
        <color rgb="FF000000"/>
        <rFont val="Arial"/>
        <family val="2"/>
      </rPr>
      <t>picks/hr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carrier caps</t>
    </r>
    <r>
      <rPr>
        <sz val="11"/>
        <color rgb="FF000000"/>
        <rFont val="Arial"/>
        <family val="2"/>
      </rPr>
      <t xml:space="preserve">, </t>
    </r>
    <r>
      <rPr>
        <b/>
        <sz val="11"/>
        <color rgb="FF000000"/>
        <rFont val="Arial"/>
        <family val="2"/>
      </rPr>
      <t>on-hand A/B/C</t>
    </r>
    <r>
      <rPr>
        <sz val="11"/>
        <color rgb="FF000000"/>
        <rFont val="Arial"/>
        <family val="2"/>
      </rPr>
      <t>, and staffing.</t>
    </r>
  </si>
  <si>
    <r>
      <t>Using revenue instead of margin</t>
    </r>
    <r>
      <rPr>
        <sz val="11"/>
        <color rgb="FF000000"/>
        <rFont val="Arial"/>
        <family val="2"/>
      </rPr>
      <t xml:space="preserve"> → can push low-profit A items.</t>
    </r>
  </si>
  <si>
    <r>
      <t>Not normalising stockouts</t>
    </r>
    <r>
      <rPr>
        <sz val="11"/>
        <color rgb="FF000000"/>
        <rFont val="Arial"/>
        <family val="2"/>
      </rPr>
      <t xml:space="preserve"> → underestimates A.</t>
    </r>
  </si>
  <si>
    <r>
      <t>Promo distortion</t>
    </r>
    <r>
      <rPr>
        <sz val="11"/>
        <color rgb="FF000000"/>
        <rFont val="Arial"/>
        <family val="2"/>
      </rPr>
      <t xml:space="preserve"> → treat promo spikes separately from baseline.</t>
    </r>
  </si>
  <si>
    <r>
      <t>Static mix</t>
    </r>
    <r>
      <rPr>
        <sz val="11"/>
        <color rgb="FF000000"/>
        <rFont val="Arial"/>
        <family val="2"/>
      </rPr>
      <t xml:space="preserve"> → update weekly in peak; brands shift quickly.</t>
    </r>
  </si>
  <si>
    <r>
      <t>One-size-fits-all</t>
    </r>
    <r>
      <rPr>
        <sz val="11"/>
        <color rgb="FF000000"/>
        <rFont val="Arial"/>
        <family val="2"/>
      </rPr>
      <t xml:space="preserve"> → </t>
    </r>
    <r>
      <rPr>
        <b/>
        <sz val="11"/>
        <color rgb="FF000000"/>
        <rFont val="Arial"/>
        <family val="2"/>
      </rPr>
      <t>derive mix per channel</t>
    </r>
    <r>
      <rPr>
        <sz val="11"/>
        <color rgb="FF000000"/>
        <rFont val="Arial"/>
        <family val="2"/>
      </rPr>
      <t xml:space="preserve"> if behaviours differ (e.g., Marketplace vs DTC).</t>
    </r>
  </si>
  <si>
    <r>
      <t>Weekly</t>
    </r>
    <r>
      <rPr>
        <sz val="11"/>
        <color rgb="FF000000"/>
        <rFont val="Arial"/>
        <family val="2"/>
      </rPr>
      <t xml:space="preserve"> refresh during BFCM period.</t>
    </r>
  </si>
  <si>
    <t>https://www.modulus365.com/</t>
  </si>
  <si>
    <t>hello@modulus365.com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</si>
</sst>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23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7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4" fontId="0" fillId="0" borderId="0" xfId="0" applyNumberFormat="1"/>
    <xf numFmtId="0" fontId="2" fillId="2" borderId="0" xfId="0" applyFont="1" applyFill="1"/>
    <xf numFmtId="0" fontId="0" fillId="0" borderId="0" xfId="0"/>
    <xf numFmtId="0" fontId="1" fillId="0" borderId="0" xfId="0" applyFont="1"/>
    <xf numFmtId="0" fontId="7" fillId="0" borderId="0" xfId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228797</xdr:rowOff>
    </xdr:from>
    <xdr:to>
      <xdr:col>10</xdr:col>
      <xdr:colOff>400050</xdr:colOff>
      <xdr:row>4</xdr:row>
      <xdr:rowOff>177799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13EF11-21AC-E24B-CC59-ECF4C81D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950" y="228797"/>
          <a:ext cx="4667250" cy="768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577850</xdr:colOff>
      <xdr:row>0</xdr:row>
      <xdr:rowOff>285750</xdr:rowOff>
    </xdr:from>
    <xdr:to>
      <xdr:col>11</xdr:col>
      <xdr:colOff>368300</xdr:colOff>
      <xdr:row>3</xdr:row>
      <xdr:rowOff>37902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F57A9-6E4E-462C-9BED-073A55E3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285750"/>
          <a:ext cx="4667250" cy="768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44450</xdr:rowOff>
    </xdr:from>
    <xdr:to>
      <xdr:col>8</xdr:col>
      <xdr:colOff>191060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F09DF-7784-443F-BEB9-46669FA6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50" y="228600"/>
          <a:ext cx="258501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ello@modulus365.com" TargetMode="External"/><Relationship Id="rId1" Type="http://schemas.openxmlformats.org/officeDocument/2006/relationships/hyperlink" Target="https://www.modulus365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hello@modulus365.com" TargetMode="External"/><Relationship Id="rId1" Type="http://schemas.openxmlformats.org/officeDocument/2006/relationships/hyperlink" Target="https://www.modulus365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D9" sqref="D7:D9"/>
    </sheetView>
  </sheetViews>
  <sheetFormatPr defaultRowHeight="14.5" x14ac:dyDescent="0.35"/>
  <cols>
    <col min="1" max="1" width="84.08984375" bestFit="1" customWidth="1"/>
  </cols>
  <sheetData>
    <row r="1" spans="1:4" ht="21" x14ac:dyDescent="0.5">
      <c r="A1" s="1" t="s">
        <v>62</v>
      </c>
    </row>
    <row r="3" spans="1:4" x14ac:dyDescent="0.35">
      <c r="A3" s="2" t="s">
        <v>63</v>
      </c>
    </row>
    <row r="4" spans="1:4" x14ac:dyDescent="0.35">
      <c r="A4" t="s">
        <v>64</v>
      </c>
    </row>
    <row r="6" spans="1:4" x14ac:dyDescent="0.35">
      <c r="A6" s="2" t="s">
        <v>65</v>
      </c>
    </row>
    <row r="7" spans="1:4" x14ac:dyDescent="0.35">
      <c r="A7" t="s">
        <v>66</v>
      </c>
      <c r="D7" s="10" t="s">
        <v>120</v>
      </c>
    </row>
    <row r="8" spans="1:4" x14ac:dyDescent="0.35">
      <c r="D8" s="10" t="s">
        <v>121</v>
      </c>
    </row>
    <row r="9" spans="1:4" x14ac:dyDescent="0.35">
      <c r="A9" s="2" t="s">
        <v>67</v>
      </c>
    </row>
    <row r="10" spans="1:4" x14ac:dyDescent="0.35">
      <c r="A10" t="s">
        <v>68</v>
      </c>
    </row>
    <row r="12" spans="1:4" x14ac:dyDescent="0.35">
      <c r="A12" s="2" t="s">
        <v>69</v>
      </c>
    </row>
    <row r="13" spans="1:4" x14ac:dyDescent="0.35">
      <c r="A13" t="s">
        <v>70</v>
      </c>
    </row>
    <row r="15" spans="1:4" x14ac:dyDescent="0.35">
      <c r="A15" s="2" t="s">
        <v>71</v>
      </c>
    </row>
    <row r="16" spans="1:4" x14ac:dyDescent="0.35">
      <c r="A16" t="s">
        <v>72</v>
      </c>
    </row>
    <row r="18" spans="1:1" x14ac:dyDescent="0.35">
      <c r="A18" s="2" t="s">
        <v>73</v>
      </c>
    </row>
    <row r="19" spans="1:1" x14ac:dyDescent="0.35">
      <c r="A19" t="s">
        <v>74</v>
      </c>
    </row>
    <row r="20" spans="1:1" x14ac:dyDescent="0.35">
      <c r="A20" t="s">
        <v>75</v>
      </c>
    </row>
  </sheetData>
  <hyperlinks>
    <hyperlink ref="D7" r:id="rId1" xr:uid="{ED7F40DF-887A-43AE-951A-EBE00297FBA4}"/>
    <hyperlink ref="D8" r:id="rId2" xr:uid="{4FFB80B1-FDFC-43FC-966C-6243C9F55861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179A-B716-4D15-8DF2-38BCD79557A0}">
  <dimension ref="B1:E54"/>
  <sheetViews>
    <sheetView workbookViewId="0">
      <selection activeCell="E12" sqref="E12"/>
    </sheetView>
  </sheetViews>
  <sheetFormatPr defaultRowHeight="14.5" x14ac:dyDescent="0.35"/>
  <cols>
    <col min="2" max="2" width="105" style="18" customWidth="1"/>
  </cols>
  <sheetData>
    <row r="1" spans="2:5" ht="29" x14ac:dyDescent="0.35">
      <c r="B1" s="11" t="s">
        <v>76</v>
      </c>
    </row>
    <row r="2" spans="2:5" ht="9" customHeight="1" x14ac:dyDescent="0.35">
      <c r="B2" s="11"/>
    </row>
    <row r="3" spans="2:5" ht="42" x14ac:dyDescent="0.35">
      <c r="B3" s="12" t="s">
        <v>88</v>
      </c>
    </row>
    <row r="4" spans="2:5" ht="21.5" x14ac:dyDescent="0.35">
      <c r="B4" s="13" t="s">
        <v>77</v>
      </c>
    </row>
    <row r="5" spans="2:5" x14ac:dyDescent="0.35">
      <c r="B5" s="14" t="s">
        <v>89</v>
      </c>
      <c r="E5" s="10" t="s">
        <v>120</v>
      </c>
    </row>
    <row r="6" spans="2:5" x14ac:dyDescent="0.35">
      <c r="B6" s="14" t="s">
        <v>90</v>
      </c>
      <c r="E6" s="10" t="s">
        <v>121</v>
      </c>
    </row>
    <row r="7" spans="2:5" x14ac:dyDescent="0.35">
      <c r="B7" s="14" t="s">
        <v>91</v>
      </c>
    </row>
    <row r="8" spans="2:5" x14ac:dyDescent="0.35">
      <c r="B8" s="15" t="s">
        <v>92</v>
      </c>
    </row>
    <row r="9" spans="2:5" x14ac:dyDescent="0.35">
      <c r="B9" s="15"/>
    </row>
    <row r="10" spans="2:5" ht="21.5" x14ac:dyDescent="0.35">
      <c r="B10" s="13" t="s">
        <v>78</v>
      </c>
    </row>
    <row r="11" spans="2:5" x14ac:dyDescent="0.35">
      <c r="B11" s="14" t="s">
        <v>79</v>
      </c>
    </row>
    <row r="12" spans="2:5" x14ac:dyDescent="0.35">
      <c r="B12" s="16"/>
    </row>
    <row r="13" spans="2:5" x14ac:dyDescent="0.35">
      <c r="B13" s="14" t="s">
        <v>93</v>
      </c>
    </row>
    <row r="14" spans="2:5" x14ac:dyDescent="0.35">
      <c r="B14" s="14" t="s">
        <v>94</v>
      </c>
    </row>
    <row r="15" spans="2:5" x14ac:dyDescent="0.35">
      <c r="B15" s="14" t="s">
        <v>95</v>
      </c>
    </row>
    <row r="16" spans="2:5" x14ac:dyDescent="0.35">
      <c r="B16" s="16"/>
    </row>
    <row r="17" spans="2:2" x14ac:dyDescent="0.35">
      <c r="B17" s="14" t="s">
        <v>80</v>
      </c>
    </row>
    <row r="18" spans="2:2" x14ac:dyDescent="0.35">
      <c r="B18" s="16"/>
    </row>
    <row r="19" spans="2:2" x14ac:dyDescent="0.35">
      <c r="B19" s="14" t="s">
        <v>96</v>
      </c>
    </row>
    <row r="20" spans="2:2" x14ac:dyDescent="0.35">
      <c r="B20" s="14"/>
    </row>
    <row r="21" spans="2:2" ht="21.5" x14ac:dyDescent="0.35">
      <c r="B21" s="13" t="s">
        <v>81</v>
      </c>
    </row>
    <row r="22" spans="2:2" x14ac:dyDescent="0.35">
      <c r="B22" s="14" t="s">
        <v>97</v>
      </c>
    </row>
    <row r="23" spans="2:2" x14ac:dyDescent="0.35">
      <c r="B23" s="14" t="s">
        <v>98</v>
      </c>
    </row>
    <row r="24" spans="2:2" x14ac:dyDescent="0.35">
      <c r="B24" s="14" t="s">
        <v>82</v>
      </c>
    </row>
    <row r="25" spans="2:2" x14ac:dyDescent="0.35">
      <c r="B25" s="15" t="s">
        <v>99</v>
      </c>
    </row>
    <row r="26" spans="2:2" x14ac:dyDescent="0.35">
      <c r="B26" s="15" t="s">
        <v>100</v>
      </c>
    </row>
    <row r="27" spans="2:2" x14ac:dyDescent="0.35">
      <c r="B27" s="14" t="s">
        <v>101</v>
      </c>
    </row>
    <row r="28" spans="2:2" x14ac:dyDescent="0.35">
      <c r="B28" s="14" t="s">
        <v>102</v>
      </c>
    </row>
    <row r="29" spans="2:2" x14ac:dyDescent="0.35">
      <c r="B29" s="14" t="s">
        <v>103</v>
      </c>
    </row>
    <row r="30" spans="2:2" x14ac:dyDescent="0.35">
      <c r="B30" s="14"/>
    </row>
    <row r="31" spans="2:2" ht="21.5" x14ac:dyDescent="0.35">
      <c r="B31" s="13" t="s">
        <v>83</v>
      </c>
    </row>
    <row r="32" spans="2:2" x14ac:dyDescent="0.35">
      <c r="B32" s="14" t="s">
        <v>104</v>
      </c>
    </row>
    <row r="33" spans="2:2" x14ac:dyDescent="0.35">
      <c r="B33" s="14" t="s">
        <v>105</v>
      </c>
    </row>
    <row r="34" spans="2:2" x14ac:dyDescent="0.35">
      <c r="B34" s="14" t="s">
        <v>106</v>
      </c>
    </row>
    <row r="35" spans="2:2" x14ac:dyDescent="0.35">
      <c r="B35" s="14" t="s">
        <v>107</v>
      </c>
    </row>
    <row r="36" spans="2:2" x14ac:dyDescent="0.35">
      <c r="B36" s="14" t="s">
        <v>108</v>
      </c>
    </row>
    <row r="37" spans="2:2" x14ac:dyDescent="0.35">
      <c r="B37" s="14"/>
    </row>
    <row r="38" spans="2:2" ht="21.5" x14ac:dyDescent="0.35">
      <c r="B38" s="13" t="s">
        <v>84</v>
      </c>
    </row>
    <row r="39" spans="2:2" x14ac:dyDescent="0.35">
      <c r="B39" s="17" t="s">
        <v>109</v>
      </c>
    </row>
    <row r="40" spans="2:2" x14ac:dyDescent="0.35">
      <c r="B40" s="14" t="s">
        <v>110</v>
      </c>
    </row>
    <row r="41" spans="2:2" x14ac:dyDescent="0.35">
      <c r="B41" s="14" t="s">
        <v>111</v>
      </c>
    </row>
    <row r="42" spans="2:2" x14ac:dyDescent="0.35">
      <c r="B42" s="14" t="s">
        <v>112</v>
      </c>
    </row>
    <row r="43" spans="2:2" x14ac:dyDescent="0.35">
      <c r="B43" s="15" t="s">
        <v>113</v>
      </c>
    </row>
    <row r="44" spans="2:2" x14ac:dyDescent="0.35">
      <c r="B44" s="15"/>
    </row>
    <row r="45" spans="2:2" ht="21.5" x14ac:dyDescent="0.35">
      <c r="B45" s="13" t="s">
        <v>85</v>
      </c>
    </row>
    <row r="46" spans="2:2" x14ac:dyDescent="0.35">
      <c r="B46" s="14" t="s">
        <v>114</v>
      </c>
    </row>
    <row r="47" spans="2:2" x14ac:dyDescent="0.35">
      <c r="B47" s="14" t="s">
        <v>115</v>
      </c>
    </row>
    <row r="48" spans="2:2" x14ac:dyDescent="0.35">
      <c r="B48" s="14" t="s">
        <v>116</v>
      </c>
    </row>
    <row r="49" spans="2:2" x14ac:dyDescent="0.35">
      <c r="B49" s="14" t="s">
        <v>117</v>
      </c>
    </row>
    <row r="50" spans="2:2" x14ac:dyDescent="0.35">
      <c r="B50" s="14" t="s">
        <v>118</v>
      </c>
    </row>
    <row r="51" spans="2:2" x14ac:dyDescent="0.35">
      <c r="B51" s="14"/>
    </row>
    <row r="52" spans="2:2" ht="21.5" x14ac:dyDescent="0.35">
      <c r="B52" s="13" t="s">
        <v>86</v>
      </c>
    </row>
    <row r="53" spans="2:2" x14ac:dyDescent="0.35">
      <c r="B53" s="14" t="s">
        <v>119</v>
      </c>
    </row>
    <row r="54" spans="2:2" x14ac:dyDescent="0.35">
      <c r="B54" s="15" t="s">
        <v>87</v>
      </c>
    </row>
  </sheetData>
  <hyperlinks>
    <hyperlink ref="E5" r:id="rId1" xr:uid="{A6C90C3B-5C1A-4C40-8073-F8E129D3ACA3}"/>
    <hyperlink ref="E6" r:id="rId2" xr:uid="{36C8C9AF-F513-47D3-A99A-4CE7D1C635B5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9"/>
  <sheetViews>
    <sheetView tabSelected="1" workbookViewId="0">
      <selection activeCell="K18" sqref="K18"/>
    </sheetView>
  </sheetViews>
  <sheetFormatPr defaultRowHeight="14.5" x14ac:dyDescent="0.35"/>
  <cols>
    <col min="1" max="1" width="2" customWidth="1"/>
    <col min="2" max="2" width="28" customWidth="1"/>
    <col min="3" max="4" width="16" customWidth="1"/>
    <col min="5" max="5" width="38.08984375" bestFit="1" customWidth="1"/>
    <col min="6" max="6" width="8.08984375" bestFit="1" customWidth="1"/>
    <col min="7" max="7" width="10.54296875" bestFit="1" customWidth="1"/>
    <col min="8" max="8" width="16" customWidth="1"/>
    <col min="9" max="9" width="6.7265625" customWidth="1"/>
  </cols>
  <sheetData>
    <row r="2" spans="2:9" ht="21" x14ac:dyDescent="0.5">
      <c r="B2" s="9" t="s">
        <v>0</v>
      </c>
      <c r="C2" s="8"/>
      <c r="D2" s="8"/>
      <c r="E2" s="8"/>
      <c r="F2" s="8"/>
      <c r="G2" s="8"/>
      <c r="H2" s="8"/>
      <c r="I2" s="8"/>
    </row>
    <row r="3" spans="2:9" x14ac:dyDescent="0.35">
      <c r="B3" t="s">
        <v>1</v>
      </c>
    </row>
    <row r="5" spans="2:9" x14ac:dyDescent="0.35">
      <c r="B5" s="7" t="s">
        <v>2</v>
      </c>
      <c r="C5" s="8"/>
      <c r="D5" s="8"/>
      <c r="E5" s="7" t="s">
        <v>3</v>
      </c>
      <c r="F5" s="8"/>
      <c r="G5" s="8"/>
      <c r="H5" s="8"/>
      <c r="I5" s="8"/>
    </row>
    <row r="6" spans="2:9" x14ac:dyDescent="0.35">
      <c r="B6" t="s">
        <v>4</v>
      </c>
      <c r="C6" t="s">
        <v>5</v>
      </c>
      <c r="E6" t="s">
        <v>6</v>
      </c>
      <c r="F6">
        <f>MAX(1, C8-C7)</f>
        <v>7</v>
      </c>
    </row>
    <row r="7" spans="2:9" x14ac:dyDescent="0.35">
      <c r="B7" t="s">
        <v>7</v>
      </c>
      <c r="C7" t="s">
        <v>8</v>
      </c>
      <c r="E7" t="s">
        <v>9</v>
      </c>
      <c r="F7">
        <f>(C19*(1+D19)*E19 + C20*(1+D20)*E20 + C21*(1+D21)*E21)</f>
        <v>0</v>
      </c>
    </row>
    <row r="8" spans="2:9" x14ac:dyDescent="0.35">
      <c r="B8" t="s">
        <v>10</v>
      </c>
      <c r="C8" t="s">
        <v>11</v>
      </c>
      <c r="E8" t="s">
        <v>12</v>
      </c>
      <c r="F8">
        <f>(C19*(1+D19)*E19*F19 + C20*(1+D20)*E20*F20 + C21*(1+D21)*E21*F21)</f>
        <v>0</v>
      </c>
    </row>
    <row r="9" spans="2:9" x14ac:dyDescent="0.35">
      <c r="B9" t="s">
        <v>13</v>
      </c>
      <c r="C9">
        <v>2</v>
      </c>
      <c r="E9" t="s">
        <v>14</v>
      </c>
      <c r="F9">
        <f>(C24*C25*C26*C27)/C9</f>
        <v>4200</v>
      </c>
    </row>
    <row r="10" spans="2:9" x14ac:dyDescent="0.35">
      <c r="B10" t="s">
        <v>15</v>
      </c>
      <c r="C10">
        <v>0.6</v>
      </c>
      <c r="E10" t="s">
        <v>16</v>
      </c>
      <c r="F10">
        <f>C28</f>
        <v>1200</v>
      </c>
    </row>
    <row r="11" spans="2:9" x14ac:dyDescent="0.35">
      <c r="B11" t="s">
        <v>17</v>
      </c>
      <c r="C11">
        <v>0.25</v>
      </c>
      <c r="E11" t="s">
        <v>18</v>
      </c>
      <c r="F11">
        <f>(C32+C33+C34)/C9/F6</f>
        <v>0</v>
      </c>
    </row>
    <row r="12" spans="2:9" x14ac:dyDescent="0.35">
      <c r="B12" t="s">
        <v>19</v>
      </c>
      <c r="C12">
        <v>0.15</v>
      </c>
    </row>
    <row r="13" spans="2:9" x14ac:dyDescent="0.35">
      <c r="B13" t="s">
        <v>20</v>
      </c>
      <c r="C13">
        <v>55</v>
      </c>
      <c r="E13" t="s">
        <v>21</v>
      </c>
      <c r="F13" s="3">
        <f>MIN(F7+F8, F9, F10, F11)</f>
        <v>0</v>
      </c>
    </row>
    <row r="14" spans="2:9" x14ac:dyDescent="0.35">
      <c r="B14" t="s">
        <v>22</v>
      </c>
      <c r="C14">
        <v>0.48</v>
      </c>
      <c r="E14" t="s">
        <v>23</v>
      </c>
      <c r="F14">
        <f>F13*C13</f>
        <v>0</v>
      </c>
    </row>
    <row r="15" spans="2:9" x14ac:dyDescent="0.35">
      <c r="E15" t="s">
        <v>24</v>
      </c>
      <c r="F15">
        <f>F14*C14</f>
        <v>0</v>
      </c>
    </row>
    <row r="16" spans="2:9" x14ac:dyDescent="0.35">
      <c r="B16" s="7" t="s">
        <v>25</v>
      </c>
      <c r="C16" s="8"/>
      <c r="D16" s="8"/>
      <c r="E16" s="8"/>
      <c r="F16" s="8"/>
      <c r="G16" s="8"/>
      <c r="H16" s="8"/>
      <c r="I16" s="8"/>
    </row>
    <row r="17" spans="2:9" x14ac:dyDescent="0.35">
      <c r="B17" s="3" t="s">
        <v>26</v>
      </c>
      <c r="C17" s="3" t="s">
        <v>27</v>
      </c>
      <c r="D17" s="3" t="s">
        <v>28</v>
      </c>
      <c r="E17" s="3"/>
      <c r="F17" s="3"/>
      <c r="G17" s="3"/>
      <c r="H17" s="3" t="s">
        <v>29</v>
      </c>
    </row>
    <row r="18" spans="2:9" x14ac:dyDescent="0.35">
      <c r="B18" s="4" t="s">
        <v>30</v>
      </c>
      <c r="C18" s="4">
        <v>320</v>
      </c>
      <c r="D18" s="4">
        <v>0.05</v>
      </c>
      <c r="E18" s="5"/>
      <c r="F18" s="5"/>
      <c r="G18" s="5"/>
      <c r="H18" s="4"/>
    </row>
    <row r="19" spans="2:9" x14ac:dyDescent="0.35">
      <c r="B19" s="4" t="s">
        <v>31</v>
      </c>
      <c r="C19" s="4">
        <v>180</v>
      </c>
      <c r="D19" s="4">
        <v>0.05</v>
      </c>
      <c r="E19" s="4"/>
      <c r="F19" s="4"/>
      <c r="G19" s="4"/>
      <c r="H19" s="4"/>
    </row>
    <row r="20" spans="2:9" x14ac:dyDescent="0.35">
      <c r="B20" s="4" t="s">
        <v>32</v>
      </c>
      <c r="C20" s="4">
        <v>60</v>
      </c>
      <c r="D20" s="4">
        <v>0.05</v>
      </c>
      <c r="E20" s="4"/>
      <c r="F20" s="4"/>
      <c r="G20" s="4"/>
      <c r="H20" s="4"/>
    </row>
    <row r="22" spans="2:9" x14ac:dyDescent="0.35">
      <c r="B22" s="7" t="s">
        <v>33</v>
      </c>
      <c r="C22" s="8"/>
      <c r="D22" s="8"/>
      <c r="E22" s="8"/>
      <c r="F22" s="8"/>
      <c r="G22" s="8"/>
      <c r="H22" s="8"/>
      <c r="I22" s="8"/>
    </row>
    <row r="23" spans="2:9" x14ac:dyDescent="0.35">
      <c r="B23" s="3" t="s">
        <v>34</v>
      </c>
      <c r="C23" s="3" t="s">
        <v>35</v>
      </c>
      <c r="D23" s="3" t="s">
        <v>29</v>
      </c>
    </row>
    <row r="24" spans="2:9" x14ac:dyDescent="0.35">
      <c r="B24" s="4" t="s">
        <v>36</v>
      </c>
      <c r="C24" s="4">
        <v>8</v>
      </c>
      <c r="D24" s="4"/>
    </row>
    <row r="25" spans="2:9" x14ac:dyDescent="0.35">
      <c r="B25" s="4" t="s">
        <v>37</v>
      </c>
      <c r="C25" s="4">
        <v>2</v>
      </c>
      <c r="D25" s="4"/>
    </row>
    <row r="26" spans="2:9" x14ac:dyDescent="0.35">
      <c r="B26" s="4" t="s">
        <v>38</v>
      </c>
      <c r="C26" s="4">
        <v>7.5</v>
      </c>
      <c r="D26" s="4"/>
    </row>
    <row r="27" spans="2:9" x14ac:dyDescent="0.35">
      <c r="B27" s="4" t="s">
        <v>39</v>
      </c>
      <c r="C27" s="4">
        <v>70</v>
      </c>
      <c r="D27" s="4"/>
    </row>
    <row r="28" spans="2:9" x14ac:dyDescent="0.35">
      <c r="B28" s="4" t="s">
        <v>40</v>
      </c>
      <c r="C28" s="4">
        <v>1200</v>
      </c>
      <c r="D28" s="4"/>
    </row>
    <row r="29" spans="2:9" x14ac:dyDescent="0.35">
      <c r="B29" s="4" t="s">
        <v>41</v>
      </c>
      <c r="C29" s="4"/>
      <c r="D29" s="4" t="s">
        <v>42</v>
      </c>
    </row>
    <row r="30" spans="2:9" x14ac:dyDescent="0.35">
      <c r="E30" s="3" t="s">
        <v>43</v>
      </c>
    </row>
    <row r="31" spans="2:9" x14ac:dyDescent="0.35">
      <c r="B31" s="3" t="s">
        <v>44</v>
      </c>
      <c r="C31" s="3" t="s">
        <v>45</v>
      </c>
      <c r="E31" s="3" t="s">
        <v>26</v>
      </c>
      <c r="F31" s="3" t="s">
        <v>46</v>
      </c>
      <c r="G31" s="3" t="s">
        <v>47</v>
      </c>
    </row>
    <row r="32" spans="2:9" x14ac:dyDescent="0.35">
      <c r="B32" s="3" t="s">
        <v>48</v>
      </c>
      <c r="C32" s="4"/>
      <c r="E32" t="s">
        <v>30</v>
      </c>
      <c r="F32">
        <f>$G$18</f>
        <v>0</v>
      </c>
      <c r="G32">
        <f>$F$13*F32</f>
        <v>0</v>
      </c>
    </row>
    <row r="33" spans="2:9" x14ac:dyDescent="0.35">
      <c r="B33" s="3" t="s">
        <v>49</v>
      </c>
      <c r="C33" s="4"/>
      <c r="E33" t="s">
        <v>31</v>
      </c>
      <c r="F33">
        <f>$G$19</f>
        <v>0</v>
      </c>
      <c r="G33">
        <f>$F$13*F33</f>
        <v>0</v>
      </c>
    </row>
    <row r="34" spans="2:9" x14ac:dyDescent="0.35">
      <c r="B34" s="3" t="s">
        <v>50</v>
      </c>
      <c r="C34" s="4"/>
      <c r="E34" t="s">
        <v>32</v>
      </c>
      <c r="F34">
        <f>$G$20</f>
        <v>0</v>
      </c>
      <c r="G34">
        <f>$F$13*F34</f>
        <v>0</v>
      </c>
    </row>
    <row r="36" spans="2:9" x14ac:dyDescent="0.35">
      <c r="B36" s="7" t="s">
        <v>51</v>
      </c>
      <c r="C36" s="8"/>
      <c r="D36" s="8"/>
      <c r="E36" s="8"/>
      <c r="F36" s="8"/>
      <c r="G36" s="8"/>
      <c r="H36" s="8"/>
      <c r="I36" s="8"/>
    </row>
    <row r="37" spans="2:9" x14ac:dyDescent="0.35">
      <c r="B37" s="3" t="s">
        <v>52</v>
      </c>
      <c r="C37" s="3" t="s">
        <v>47</v>
      </c>
      <c r="D37" s="3" t="s">
        <v>53</v>
      </c>
      <c r="E37" s="3" t="s">
        <v>54</v>
      </c>
      <c r="F37" s="3" t="s">
        <v>55</v>
      </c>
      <c r="G37" s="3" t="s">
        <v>56</v>
      </c>
      <c r="H37" s="3" t="s">
        <v>29</v>
      </c>
    </row>
    <row r="38" spans="2:9" x14ac:dyDescent="0.35">
      <c r="B38" s="6">
        <f>$C$7+0</f>
        <v>45985</v>
      </c>
      <c r="C38">
        <f t="shared" ref="C38:C44" si="0">$F$13</f>
        <v>0</v>
      </c>
      <c r="D38">
        <f>C13*C38</f>
        <v>0</v>
      </c>
      <c r="E38">
        <f t="shared" ref="E38:E44" si="1">C38*$C$10</f>
        <v>0</v>
      </c>
      <c r="F38">
        <f t="shared" ref="F38:F44" si="2">C38*$C$11</f>
        <v>0</v>
      </c>
      <c r="G38">
        <f t="shared" ref="G38:G44" si="3">C38*$C$12</f>
        <v>0</v>
      </c>
    </row>
    <row r="39" spans="2:9" x14ac:dyDescent="0.35">
      <c r="B39" s="6">
        <f>$C$7+1</f>
        <v>45986</v>
      </c>
      <c r="C39">
        <f t="shared" si="0"/>
        <v>0</v>
      </c>
      <c r="D39">
        <f>C13*C39</f>
        <v>0</v>
      </c>
      <c r="E39">
        <f t="shared" si="1"/>
        <v>0</v>
      </c>
      <c r="F39">
        <f t="shared" si="2"/>
        <v>0</v>
      </c>
      <c r="G39">
        <f t="shared" si="3"/>
        <v>0</v>
      </c>
    </row>
    <row r="40" spans="2:9" x14ac:dyDescent="0.35">
      <c r="B40" s="6">
        <f>$C$7+2</f>
        <v>45987</v>
      </c>
      <c r="C40">
        <f t="shared" si="0"/>
        <v>0</v>
      </c>
      <c r="D40">
        <f>C13*C40</f>
        <v>0</v>
      </c>
      <c r="E40">
        <f t="shared" si="1"/>
        <v>0</v>
      </c>
      <c r="F40">
        <f t="shared" si="2"/>
        <v>0</v>
      </c>
      <c r="G40">
        <f t="shared" si="3"/>
        <v>0</v>
      </c>
    </row>
    <row r="41" spans="2:9" x14ac:dyDescent="0.35">
      <c r="B41" s="6">
        <f>$C$7+3</f>
        <v>45988</v>
      </c>
      <c r="C41">
        <f t="shared" si="0"/>
        <v>0</v>
      </c>
      <c r="D41">
        <f>C13*C41</f>
        <v>0</v>
      </c>
      <c r="E41">
        <f t="shared" si="1"/>
        <v>0</v>
      </c>
      <c r="F41">
        <f t="shared" si="2"/>
        <v>0</v>
      </c>
      <c r="G41">
        <f t="shared" si="3"/>
        <v>0</v>
      </c>
    </row>
    <row r="42" spans="2:9" x14ac:dyDescent="0.35">
      <c r="B42" s="6">
        <f>$C$7+4</f>
        <v>45989</v>
      </c>
      <c r="C42">
        <f t="shared" si="0"/>
        <v>0</v>
      </c>
      <c r="D42">
        <f>C13*C42</f>
        <v>0</v>
      </c>
      <c r="E42">
        <f t="shared" si="1"/>
        <v>0</v>
      </c>
      <c r="F42">
        <f t="shared" si="2"/>
        <v>0</v>
      </c>
      <c r="G42">
        <f t="shared" si="3"/>
        <v>0</v>
      </c>
    </row>
    <row r="43" spans="2:9" x14ac:dyDescent="0.35">
      <c r="B43" s="6">
        <f>$C$7+5</f>
        <v>45990</v>
      </c>
      <c r="C43">
        <f t="shared" si="0"/>
        <v>0</v>
      </c>
      <c r="D43">
        <f>C13*C43</f>
        <v>0</v>
      </c>
      <c r="E43">
        <f t="shared" si="1"/>
        <v>0</v>
      </c>
      <c r="F43">
        <f t="shared" si="2"/>
        <v>0</v>
      </c>
      <c r="G43">
        <f t="shared" si="3"/>
        <v>0</v>
      </c>
    </row>
    <row r="44" spans="2:9" x14ac:dyDescent="0.35">
      <c r="B44" s="6">
        <f>$C$7+6</f>
        <v>45991</v>
      </c>
      <c r="C44">
        <f t="shared" si="0"/>
        <v>0</v>
      </c>
      <c r="D44">
        <f>C13*C44</f>
        <v>0</v>
      </c>
      <c r="E44">
        <f t="shared" si="1"/>
        <v>0</v>
      </c>
      <c r="F44">
        <f t="shared" si="2"/>
        <v>0</v>
      </c>
      <c r="G44">
        <f t="shared" si="3"/>
        <v>0</v>
      </c>
    </row>
    <row r="45" spans="2:9" x14ac:dyDescent="0.35">
      <c r="B45" s="3" t="s">
        <v>57</v>
      </c>
    </row>
    <row r="46" spans="2:9" x14ac:dyDescent="0.35">
      <c r="B46" t="s">
        <v>58</v>
      </c>
    </row>
    <row r="47" spans="2:9" x14ac:dyDescent="0.35">
      <c r="B47" t="s">
        <v>59</v>
      </c>
    </row>
    <row r="48" spans="2:9" x14ac:dyDescent="0.35">
      <c r="B48" t="s">
        <v>60</v>
      </c>
    </row>
    <row r="49" spans="2:2" x14ac:dyDescent="0.35">
      <c r="B49" t="s">
        <v>61</v>
      </c>
    </row>
  </sheetData>
  <mergeCells count="6">
    <mergeCell ref="B36:I36"/>
    <mergeCell ref="B2:I2"/>
    <mergeCell ref="B5:D5"/>
    <mergeCell ref="B16:I16"/>
    <mergeCell ref="B22:I22"/>
    <mergeCell ref="E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What is ABC Mix</vt:lpstr>
      <vt:lpstr>Forecast 1-pager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Shiva Kumar</cp:lastModifiedBy>
  <dcterms:created xsi:type="dcterms:W3CDTF">2025-10-15T18:05:49Z</dcterms:created>
  <dcterms:modified xsi:type="dcterms:W3CDTF">2025-10-20T12:17:05Z</dcterms:modified>
</cp:coreProperties>
</file>